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D6B7ABF-6982-422B-B22C-612CD389378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uild a Model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8" i="1" l="1"/>
  <c r="D80" i="1"/>
  <c r="D79" i="1"/>
  <c r="D77" i="1"/>
  <c r="D76" i="1"/>
  <c r="C72" i="1"/>
  <c r="J71" i="1"/>
  <c r="I71" i="1"/>
  <c r="H71" i="1"/>
  <c r="G71" i="1"/>
  <c r="F71" i="1"/>
  <c r="E71" i="1"/>
  <c r="D71" i="1"/>
  <c r="C71" i="1"/>
  <c r="C66" i="1"/>
  <c r="J65" i="1"/>
  <c r="I65" i="1"/>
  <c r="H65" i="1"/>
  <c r="G65" i="1"/>
  <c r="F65" i="1"/>
  <c r="E65" i="1"/>
  <c r="D65" i="1"/>
  <c r="C65" i="1"/>
  <c r="B58" i="1"/>
  <c r="B57" i="1"/>
  <c r="C37" i="1"/>
  <c r="B37" i="1"/>
  <c r="E26" i="1"/>
  <c r="B26" i="1"/>
  <c r="E24" i="1"/>
  <c r="B24" i="1"/>
  <c r="D10" i="1" l="1"/>
  <c r="J70" i="1"/>
  <c r="C70" i="1"/>
  <c r="D70" i="1"/>
  <c r="J64" i="1"/>
  <c r="C64" i="1"/>
  <c r="D64" i="1"/>
  <c r="E64" i="1"/>
  <c r="F64" i="1"/>
  <c r="G64" i="1"/>
  <c r="H64" i="1"/>
  <c r="I64" i="1"/>
  <c r="E70" i="1" l="1"/>
  <c r="D11" i="1"/>
  <c r="F70" i="1" l="1"/>
  <c r="D12" i="1"/>
  <c r="G70" i="1" l="1"/>
  <c r="D13" i="1"/>
  <c r="D14" i="1" l="1"/>
  <c r="H70" i="1"/>
  <c r="I7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DII Labs</author>
  </authors>
  <commentList>
    <comment ref="B2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Net Present Value of "A" discounted at a WACC of 12%</t>
        </r>
      </text>
    </comment>
    <comment ref="E2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Net Present Value of "A" discounted at a WACC of 18%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<sst xmlns="http://schemas.openxmlformats.org/spreadsheetml/2006/main" count="39" uniqueCount="28">
  <si>
    <t>Project A</t>
  </si>
  <si>
    <t>Project B</t>
  </si>
  <si>
    <t>Time</t>
  </si>
  <si>
    <t>WACC  =</t>
  </si>
  <si>
    <t>Cash flow</t>
  </si>
  <si>
    <t>b.   Construct NPV profiles for Projects A and B.</t>
  </si>
  <si>
    <t>c.   What is each project's IRR?</t>
  </si>
  <si>
    <t>PV of future cash flows for A:</t>
  </si>
  <si>
    <t>PI of A:</t>
  </si>
  <si>
    <t>PV of future cash flows for B:</t>
  </si>
  <si>
    <t>PI of B:</t>
  </si>
  <si>
    <t>Expected Net Cash Flows</t>
  </si>
  <si>
    <t xml:space="preserve"> @ 12% cost of capital</t>
  </si>
  <si>
    <t xml:space="preserve"> @ 18% cost of capital</t>
  </si>
  <si>
    <t>Before we can graph the NPV profiles for these projects, we must create a data table of project NPVs relative to differing costs of capital.</t>
  </si>
  <si>
    <t>Time period</t>
  </si>
  <si>
    <t>Cumulative cash flow</t>
  </si>
  <si>
    <t>Payback</t>
  </si>
  <si>
    <r>
      <t xml:space="preserve">Gardial Fisheries is considering two </t>
    </r>
    <r>
      <rPr>
        <b/>
        <u/>
        <sz val="10"/>
        <color indexed="12"/>
        <rFont val="Arial"/>
        <family val="2"/>
      </rPr>
      <t>mutually exclusive</t>
    </r>
    <r>
      <rPr>
        <b/>
        <sz val="10"/>
        <color indexed="12"/>
        <rFont val="Arial"/>
        <family val="2"/>
      </rPr>
      <t xml:space="preserve"> investments.  The projects' expected net cash flows are as follows:</t>
    </r>
  </si>
  <si>
    <r>
      <t xml:space="preserve">NPV 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</t>
    </r>
  </si>
  <si>
    <r>
      <t xml:space="preserve">NPV </t>
    </r>
    <r>
      <rPr>
        <b/>
        <vertAlign val="sub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=</t>
    </r>
  </si>
  <si>
    <r>
      <t xml:space="preserve">IRR 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</t>
    </r>
  </si>
  <si>
    <r>
      <t xml:space="preserve">IRR </t>
    </r>
    <r>
      <rPr>
        <b/>
        <vertAlign val="sub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=</t>
    </r>
  </si>
  <si>
    <t>a.   If each project's cost of capital is 12%, which project should be selected?  If the cost of capital is 18%, what project is the proper choice?</t>
  </si>
  <si>
    <t>Name:</t>
  </si>
  <si>
    <t>d.   What is the regular payback period for these two projects?</t>
  </si>
  <si>
    <t>e.   What is the profitability index for each project if the cost of capital is 12%?</t>
  </si>
  <si>
    <t xml:space="preserve">NPV Profile Graph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</si>
</sst>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0_)"/>
    <numFmt numFmtId="165" formatCode="#,##0.000_);\(#,##0.000\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vertAlign val="subscript"/>
      <sz val="10"/>
      <name val="Arial"/>
      <family val="2"/>
    </font>
    <font>
      <b/>
      <sz val="10"/>
      <color indexed="20"/>
      <name val="Arial"/>
      <family val="2"/>
    </font>
    <font>
      <b/>
      <i/>
      <u/>
      <sz val="10"/>
      <color indexed="20"/>
      <name val="Arial"/>
      <family val="2"/>
    </font>
    <font>
      <b/>
      <sz val="10"/>
      <color indexed="10"/>
      <name val="Arial"/>
      <family val="2"/>
    </font>
    <font>
      <b/>
      <sz val="12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5" fontId="7" fillId="0" borderId="0" xfId="0" applyNumberFormat="1" applyFont="1" applyBorder="1" applyAlignment="1">
      <alignment horizontal="center"/>
    </xf>
    <xf numFmtId="5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9" fontId="7" fillId="0" borderId="0" xfId="0" applyNumberFormat="1" applyFont="1" applyBorder="1"/>
    <xf numFmtId="7" fontId="5" fillId="2" borderId="0" xfId="0" applyNumberFormat="1" applyFont="1" applyFill="1" applyBorder="1"/>
    <xf numFmtId="7" fontId="5" fillId="0" borderId="0" xfId="0" applyNumberFormat="1" applyFont="1" applyBorder="1"/>
    <xf numFmtId="0" fontId="1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2" borderId="0" xfId="0" applyFont="1" applyFill="1"/>
    <xf numFmtId="0" fontId="5" fillId="0" borderId="0" xfId="0" applyFont="1" applyAlignment="1">
      <alignment horizontal="center"/>
    </xf>
    <xf numFmtId="7" fontId="10" fillId="2" borderId="4" xfId="0" applyNumberFormat="1" applyFont="1" applyFill="1" applyBorder="1" applyAlignment="1">
      <alignment horizontal="center"/>
    </xf>
    <xf numFmtId="7" fontId="10" fillId="2" borderId="9" xfId="0" applyNumberFormat="1" applyFont="1" applyFill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7" fontId="5" fillId="2" borderId="11" xfId="0" applyNumberFormat="1" applyFont="1" applyFill="1" applyBorder="1" applyAlignment="1">
      <alignment horizontal="center"/>
    </xf>
    <xf numFmtId="9" fontId="10" fillId="0" borderId="7" xfId="0" applyNumberFormat="1" applyFont="1" applyBorder="1" applyAlignment="1">
      <alignment horizontal="center"/>
    </xf>
    <xf numFmtId="7" fontId="5" fillId="2" borderId="0" xfId="0" applyNumberFormat="1" applyFont="1" applyFill="1" applyBorder="1" applyAlignment="1">
      <alignment horizontal="center"/>
    </xf>
    <xf numFmtId="9" fontId="10" fillId="0" borderId="1" xfId="0" applyNumberFormat="1" applyFont="1" applyBorder="1" applyAlignment="1">
      <alignment horizontal="center"/>
    </xf>
    <xf numFmtId="7" fontId="5" fillId="2" borderId="5" xfId="0" applyNumberFormat="1" applyFont="1" applyFill="1" applyBorder="1" applyAlignment="1">
      <alignment horizontal="center"/>
    </xf>
    <xf numFmtId="9" fontId="5" fillId="0" borderId="0" xfId="0" applyNumberFormat="1" applyFont="1" applyBorder="1" applyAlignment="1">
      <alignment horizontal="center"/>
    </xf>
    <xf numFmtId="7" fontId="5" fillId="0" borderId="0" xfId="0" applyNumberFormat="1" applyFont="1" applyBorder="1" applyAlignment="1">
      <alignment horizontal="center"/>
    </xf>
    <xf numFmtId="10" fontId="5" fillId="2" borderId="10" xfId="0" applyNumberFormat="1" applyFont="1" applyFill="1" applyBorder="1"/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wrapText="1"/>
    </xf>
    <xf numFmtId="37" fontId="11" fillId="0" borderId="0" xfId="0" applyNumberFormat="1" applyFont="1"/>
    <xf numFmtId="37" fontId="5" fillId="0" borderId="0" xfId="0" applyNumberFormat="1" applyFont="1"/>
    <xf numFmtId="37" fontId="10" fillId="0" borderId="0" xfId="0" applyNumberFormat="1" applyFont="1"/>
    <xf numFmtId="37" fontId="10" fillId="0" borderId="0" xfId="0" applyNumberFormat="1" applyFont="1" applyAlignment="1">
      <alignment horizontal="right"/>
    </xf>
    <xf numFmtId="37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37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10" fillId="0" borderId="0" xfId="0" applyFont="1" applyAlignment="1" applyProtection="1">
      <alignment horizontal="right"/>
    </xf>
    <xf numFmtId="37" fontId="5" fillId="2" borderId="0" xfId="0" applyNumberFormat="1" applyFont="1" applyFill="1" applyAlignment="1" applyProtection="1">
      <alignment horizontal="center"/>
    </xf>
    <xf numFmtId="165" fontId="5" fillId="2" borderId="10" xfId="0" applyNumberFormat="1" applyFont="1" applyFill="1" applyBorder="1" applyAlignment="1" applyProtection="1">
      <alignment horizontal="right"/>
    </xf>
    <xf numFmtId="165" fontId="5" fillId="0" borderId="0" xfId="0" applyNumberFormat="1" applyFont="1" applyAlignment="1" applyProtection="1">
      <alignment horizontal="center"/>
    </xf>
    <xf numFmtId="37" fontId="5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horizontal="right"/>
    </xf>
    <xf numFmtId="165" fontId="12" fillId="0" borderId="0" xfId="0" applyNumberFormat="1" applyFont="1"/>
    <xf numFmtId="164" fontId="5" fillId="0" borderId="0" xfId="0" applyNumberFormat="1" applyFont="1" applyAlignment="1" applyProtection="1">
      <alignment horizontal="center"/>
    </xf>
    <xf numFmtId="8" fontId="5" fillId="2" borderId="0" xfId="0" applyNumberFormat="1" applyFont="1" applyFill="1"/>
    <xf numFmtId="43" fontId="5" fillId="2" borderId="0" xfId="1" applyNumberFormat="1" applyFont="1" applyFill="1"/>
    <xf numFmtId="0" fontId="6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7" fontId="2" fillId="2" borderId="6" xfId="0" applyNumberFormat="1" applyFont="1" applyFill="1" applyBorder="1" applyAlignment="1">
      <alignment horizontal="center"/>
    </xf>
    <xf numFmtId="7" fontId="2" fillId="2" borderId="9" xfId="0" applyNumberFormat="1" applyFont="1" applyFill="1" applyBorder="1" applyAlignment="1">
      <alignment horizontal="center"/>
    </xf>
    <xf numFmtId="7" fontId="2" fillId="2" borderId="12" xfId="0" applyNumberFormat="1" applyFont="1" applyFill="1" applyBorder="1" applyAlignment="1">
      <alignment horizontal="center"/>
    </xf>
    <xf numFmtId="10" fontId="5" fillId="2" borderId="10" xfId="0" quotePrefix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NPV Profiles</a:t>
            </a:r>
          </a:p>
        </c:rich>
      </c:tx>
      <c:layout>
        <c:manualLayout>
          <c:xMode val="edge"/>
          <c:yMode val="edge"/>
          <c:x val="0.37016636486330684"/>
          <c:y val="2.2297877505196247E-2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0617129557061"/>
          <c:y val="9.4545454545454585E-2"/>
          <c:w val="0.8083126933077025"/>
          <c:h val="0.86100600788329062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'[1]Build a Model'!$A$40:$A$55</c:f>
              <c:numCache>
                <c:formatCode>0%</c:formatCode>
                <c:ptCount val="16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</c:numCache>
            </c:numRef>
          </c:xVal>
          <c:yVal>
            <c:numRef>
              <c:f>'[1]Build a Model'!$B$40:$B$55</c:f>
              <c:numCache>
                <c:formatCode>"$"#,##0.00_);\("$"#,##0.00\)</c:formatCode>
                <c:ptCount val="16"/>
                <c:pt idx="0">
                  <c:v>951</c:v>
                </c:pt>
                <c:pt idx="1">
                  <c:v>790.311568934364</c:v>
                </c:pt>
                <c:pt idx="2">
                  <c:v>648.61404992696862</c:v>
                </c:pt>
                <c:pt idx="3">
                  <c:v>523.41305515451302</c:v>
                </c:pt>
                <c:pt idx="4">
                  <c:v>412.5780593993004</c:v>
                </c:pt>
                <c:pt idx="5">
                  <c:v>314.28409362241393</c:v>
                </c:pt>
                <c:pt idx="6">
                  <c:v>226.96359246819031</c:v>
                </c:pt>
                <c:pt idx="7">
                  <c:v>149.26649163635489</c:v>
                </c:pt>
                <c:pt idx="8">
                  <c:v>80.027052550791893</c:v>
                </c:pt>
                <c:pt idx="9">
                  <c:v>18.23619211236246</c:v>
                </c:pt>
                <c:pt idx="10">
                  <c:v>-36.981667238225839</c:v>
                </c:pt>
                <c:pt idx="11">
                  <c:v>-86.388023484165331</c:v>
                </c:pt>
                <c:pt idx="12">
                  <c:v>-130.64664324055951</c:v>
                </c:pt>
                <c:pt idx="13">
                  <c:v>-170.33735838938171</c:v>
                </c:pt>
                <c:pt idx="14">
                  <c:v>-205.96774099976764</c:v>
                </c:pt>
                <c:pt idx="15">
                  <c:v>-237.98300882553144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F94-41EF-9A0C-8430AA979988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'[1]Build a Model'!$A$40:$A$55</c:f>
              <c:numCache>
                <c:formatCode>0%</c:formatCode>
                <c:ptCount val="16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</c:numCache>
            </c:numRef>
          </c:xVal>
          <c:yVal>
            <c:numRef>
              <c:f>'[1]Build a Model'!$C$40:$C$55</c:f>
              <c:numCache>
                <c:formatCode>"$"#,##0.00_);\("$"#,##0.00\)</c:formatCode>
                <c:ptCount val="16"/>
                <c:pt idx="0">
                  <c:v>565</c:v>
                </c:pt>
                <c:pt idx="1">
                  <c:v>489.27186923117551</c:v>
                </c:pt>
                <c:pt idx="2">
                  <c:v>421.0060027818065</c:v>
                </c:pt>
                <c:pt idx="3">
                  <c:v>359.29162194102389</c:v>
                </c:pt>
                <c:pt idx="4">
                  <c:v>303.34713615262604</c:v>
                </c:pt>
                <c:pt idx="5">
                  <c:v>252.49953289782275</c:v>
                </c:pt>
                <c:pt idx="6">
                  <c:v>206.16739146924169</c:v>
                </c:pt>
                <c:pt idx="7">
                  <c:v>163.84682814307632</c:v>
                </c:pt>
                <c:pt idx="8">
                  <c:v>125.09982258244395</c:v>
                </c:pt>
                <c:pt idx="9">
                  <c:v>89.544486422847967</c:v>
                </c:pt>
                <c:pt idx="10">
                  <c:v>56.846922153635205</c:v>
                </c:pt>
                <c:pt idx="11">
                  <c:v>26.714389093547879</c:v>
                </c:pt>
                <c:pt idx="12">
                  <c:v>-1.1104523801968753</c:v>
                </c:pt>
                <c:pt idx="13">
                  <c:v>-26.854403981760811</c:v>
                </c:pt>
                <c:pt idx="14">
                  <c:v>-50.717851193621755</c:v>
                </c:pt>
                <c:pt idx="15">
                  <c:v>-72.878266987568907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F94-41EF-9A0C-8430AA979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730264"/>
        <c:axId val="1"/>
      </c:scatterChart>
      <c:valAx>
        <c:axId val="437730264"/>
        <c:scaling>
          <c:orientation val="minMax"/>
          <c:max val="0.30000000000000016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Cost of Capital</a:t>
                </a:r>
              </a:p>
            </c:rich>
          </c:tx>
          <c:layout>
            <c:manualLayout>
              <c:xMode val="edge"/>
              <c:yMode val="edge"/>
              <c:x val="0.67886983119358135"/>
              <c:y val="0.8654544627008329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100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NPV</a:t>
                </a:r>
              </a:p>
            </c:rich>
          </c:tx>
          <c:layout>
            <c:manualLayout>
              <c:xMode val="edge"/>
              <c:yMode val="edge"/>
              <c:x val="7.9479134875582405E-2"/>
              <c:y val="7.4880524327522648E-3"/>
            </c:manualLayout>
          </c:layout>
          <c:overlay val="0"/>
          <c:spPr>
            <a:noFill/>
            <a:ln w="25400">
              <a:noFill/>
            </a:ln>
          </c:spPr>
        </c:title>
        <c:numFmt formatCode="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43773026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333375</xdr:colOff>
      <xdr:row>51</xdr:row>
      <xdr:rowOff>142875</xdr:rowOff>
    </xdr:from>
    <xdr:to>
      <xdr:col>8</xdr:col>
      <xdr:colOff>409575</xdr:colOff>
      <xdr:row>53</xdr:row>
      <xdr:rowOff>19050</xdr:rowOff>
    </xdr:to>
    <xdr:sp macro="" textlink="">
      <xdr:nvSpPr>
        <xdr:cNvPr id="1101" name="Text Box 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5314950" y="8972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28575</xdr:colOff>
      <xdr:row>36</xdr:row>
      <xdr:rowOff>1</xdr:rowOff>
    </xdr:from>
    <xdr:to>
      <xdr:col>9</xdr:col>
      <xdr:colOff>485775</xdr:colOff>
      <xdr:row>52</xdr:row>
      <xdr:rowOff>19051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02E8CE-06D8-4171-9C90-BB1C27087C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Chapter%2010_Build%20a%20Model%20Spread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ild a Model"/>
    </sheetNames>
    <sheetDataSet>
      <sheetData sheetId="0">
        <row r="30">
          <cell r="A30" t="str">
            <v>At a cost of capital of 12%, Project A should be selected.  However, if the cost of capital rises to 18%, then the choice is reversed, and Project B should be accepted.</v>
          </cell>
        </row>
        <row r="40">
          <cell r="A40">
            <v>0</v>
          </cell>
          <cell r="B40">
            <v>951</v>
          </cell>
          <cell r="C40">
            <v>565</v>
          </cell>
        </row>
        <row r="41">
          <cell r="A41">
            <v>0.02</v>
          </cell>
          <cell r="B41">
            <v>790.311568934364</v>
          </cell>
          <cell r="C41">
            <v>489.27186923117551</v>
          </cell>
        </row>
        <row r="42">
          <cell r="A42">
            <v>0.04</v>
          </cell>
          <cell r="B42">
            <v>648.61404992696862</v>
          </cell>
          <cell r="C42">
            <v>421.0060027818065</v>
          </cell>
        </row>
        <row r="43">
          <cell r="A43">
            <v>0.06</v>
          </cell>
          <cell r="B43">
            <v>523.41305515451302</v>
          </cell>
          <cell r="C43">
            <v>359.29162194102389</v>
          </cell>
        </row>
        <row r="44">
          <cell r="A44">
            <v>0.08</v>
          </cell>
          <cell r="B44">
            <v>412.5780593993004</v>
          </cell>
          <cell r="C44">
            <v>303.34713615262604</v>
          </cell>
        </row>
        <row r="45">
          <cell r="A45">
            <v>0.1</v>
          </cell>
          <cell r="B45">
            <v>314.28409362241393</v>
          </cell>
          <cell r="C45">
            <v>252.49953289782275</v>
          </cell>
        </row>
        <row r="46">
          <cell r="A46">
            <v>0.12</v>
          </cell>
          <cell r="B46">
            <v>226.96359246819031</v>
          </cell>
          <cell r="C46">
            <v>206.16739146924169</v>
          </cell>
        </row>
        <row r="47">
          <cell r="A47">
            <v>0.14000000000000001</v>
          </cell>
          <cell r="B47">
            <v>149.26649163635489</v>
          </cell>
          <cell r="C47">
            <v>163.84682814307632</v>
          </cell>
        </row>
        <row r="48">
          <cell r="A48">
            <v>0.16</v>
          </cell>
          <cell r="B48">
            <v>80.027052550791893</v>
          </cell>
          <cell r="C48">
            <v>125.09982258244395</v>
          </cell>
        </row>
        <row r="49">
          <cell r="A49">
            <v>0.18</v>
          </cell>
          <cell r="B49">
            <v>18.23619211236246</v>
          </cell>
          <cell r="C49">
            <v>89.544486422847967</v>
          </cell>
        </row>
        <row r="50">
          <cell r="A50">
            <v>0.2</v>
          </cell>
          <cell r="B50">
            <v>-36.981667238225839</v>
          </cell>
          <cell r="C50">
            <v>56.846922153635205</v>
          </cell>
        </row>
        <row r="51">
          <cell r="A51">
            <v>0.22</v>
          </cell>
          <cell r="B51">
            <v>-86.388023484165331</v>
          </cell>
          <cell r="C51">
            <v>26.714389093547879</v>
          </cell>
        </row>
        <row r="52">
          <cell r="A52">
            <v>0.24</v>
          </cell>
          <cell r="B52">
            <v>-130.64664324055951</v>
          </cell>
          <cell r="C52">
            <v>-1.1104523801968753</v>
          </cell>
        </row>
        <row r="53">
          <cell r="A53">
            <v>0.26</v>
          </cell>
          <cell r="B53">
            <v>-170.33735838938171</v>
          </cell>
          <cell r="C53">
            <v>-26.854403981760811</v>
          </cell>
        </row>
        <row r="54">
          <cell r="A54">
            <v>0.28000000000000003</v>
          </cell>
          <cell r="B54">
            <v>-205.96774099976764</v>
          </cell>
          <cell r="C54">
            <v>-50.717851193621755</v>
          </cell>
        </row>
        <row r="55">
          <cell r="A55">
            <v>0.3</v>
          </cell>
          <cell r="B55">
            <v>-237.98300882553144</v>
          </cell>
          <cell r="C55">
            <v>-72.878266987568907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showGridLines="0" tabSelected="1" zoomScaleNormal="100" zoomScaleSheetLayoutView="100" workbookViewId="0">
      <selection activeCell="L46" sqref="L46:M46"/>
    </sheetView>
  </sheetViews>
  <sheetFormatPr defaultColWidth="9.42578125" defaultRowHeight="12.75" x14ac:dyDescent="0.2"/>
  <cols>
    <col min="1" max="1" width="12.28515625" style="1" customWidth="1"/>
    <col min="2" max="2" width="10.28515625" style="1" customWidth="1"/>
    <col min="3" max="4" width="9.42578125" style="1" customWidth="1"/>
    <col min="5" max="5" width="11.28515625" style="1" customWidth="1"/>
    <col min="6" max="6" width="8.7109375" style="1" customWidth="1"/>
    <col min="7" max="7" width="7.42578125" style="1" customWidth="1"/>
    <col min="8" max="8" width="6.7109375" style="1" customWidth="1"/>
    <col min="9" max="9" width="7.140625" style="1" customWidth="1"/>
    <col min="10" max="10" width="7.42578125" style="1" customWidth="1"/>
    <col min="11" max="11" width="8.42578125" style="1" customWidth="1"/>
    <col min="12" max="16384" width="9.42578125" style="1"/>
  </cols>
  <sheetData>
    <row r="1" spans="1:11" ht="15.75" x14ac:dyDescent="0.25">
      <c r="A1" s="54" t="s">
        <v>24</v>
      </c>
      <c r="B1" s="55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54"/>
      <c r="B2" s="55"/>
      <c r="C2" s="53"/>
      <c r="D2" s="53"/>
      <c r="E2" s="53"/>
      <c r="F2" s="53"/>
      <c r="G2" s="53"/>
      <c r="H2" s="53"/>
      <c r="I2" s="53"/>
      <c r="J2" s="53"/>
      <c r="K2" s="3"/>
    </row>
    <row r="3" spans="1:1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4.75" customHeight="1" x14ac:dyDescent="0.2">
      <c r="A4" s="60" t="s">
        <v>18</v>
      </c>
      <c r="B4" s="60"/>
      <c r="C4" s="60"/>
      <c r="D4" s="60"/>
      <c r="E4" s="60"/>
      <c r="F4" s="60"/>
      <c r="G4" s="60"/>
      <c r="H4" s="60"/>
      <c r="I4" s="60"/>
      <c r="J4" s="60"/>
      <c r="K4" s="4"/>
    </row>
    <row r="5" spans="1:11" x14ac:dyDescent="0.2">
      <c r="A5" s="5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3.5" thickBot="1" x14ac:dyDescent="0.25">
      <c r="A6" s="3"/>
      <c r="B6" s="6"/>
      <c r="C6" s="7" t="s">
        <v>11</v>
      </c>
      <c r="D6" s="7"/>
      <c r="E6" s="3"/>
      <c r="F6" s="3"/>
      <c r="G6" s="3"/>
      <c r="H6" s="3"/>
      <c r="I6" s="3"/>
      <c r="J6" s="3"/>
      <c r="K6" s="3"/>
    </row>
    <row r="7" spans="1:11" x14ac:dyDescent="0.2">
      <c r="A7" s="3"/>
      <c r="B7" s="8" t="s">
        <v>2</v>
      </c>
      <c r="C7" s="8" t="s">
        <v>0</v>
      </c>
      <c r="D7" s="8" t="s">
        <v>1</v>
      </c>
      <c r="E7" s="3"/>
      <c r="F7" s="3"/>
      <c r="G7" s="3"/>
      <c r="H7" s="3"/>
      <c r="I7" s="3"/>
      <c r="J7" s="3"/>
      <c r="K7" s="3"/>
    </row>
    <row r="8" spans="1:11" x14ac:dyDescent="0.2">
      <c r="A8" s="3"/>
      <c r="B8" s="9">
        <v>0</v>
      </c>
      <c r="C8" s="10">
        <v>-375</v>
      </c>
      <c r="D8" s="10">
        <v>-575</v>
      </c>
      <c r="E8" s="3"/>
      <c r="F8" s="3"/>
      <c r="G8" s="3"/>
      <c r="H8" s="3"/>
      <c r="I8" s="3"/>
      <c r="J8" s="3"/>
      <c r="K8" s="3"/>
    </row>
    <row r="9" spans="1:11" x14ac:dyDescent="0.2">
      <c r="A9" s="3"/>
      <c r="B9" s="9">
        <v>1</v>
      </c>
      <c r="C9" s="10">
        <v>-300</v>
      </c>
      <c r="D9" s="10">
        <v>190</v>
      </c>
      <c r="E9" s="3"/>
      <c r="F9" s="3"/>
      <c r="G9" s="3"/>
      <c r="H9" s="3"/>
      <c r="I9" s="3"/>
      <c r="J9" s="3"/>
      <c r="K9" s="3"/>
    </row>
    <row r="10" spans="1:11" x14ac:dyDescent="0.2">
      <c r="A10" s="3"/>
      <c r="B10" s="9">
        <v>2</v>
      </c>
      <c r="C10" s="10">
        <v>-200</v>
      </c>
      <c r="D10" s="10">
        <f>D9</f>
        <v>190</v>
      </c>
      <c r="E10" s="3"/>
      <c r="F10" s="3"/>
      <c r="G10" s="3"/>
      <c r="H10" s="3"/>
      <c r="I10" s="3"/>
      <c r="J10" s="3"/>
      <c r="K10" s="3"/>
    </row>
    <row r="11" spans="1:11" x14ac:dyDescent="0.2">
      <c r="A11" s="3"/>
      <c r="B11" s="9">
        <v>3</v>
      </c>
      <c r="C11" s="10">
        <v>-100</v>
      </c>
      <c r="D11" s="10">
        <f>D10</f>
        <v>190</v>
      </c>
      <c r="E11" s="3"/>
      <c r="F11" s="3"/>
      <c r="G11" s="3"/>
      <c r="H11" s="3"/>
      <c r="I11" s="3"/>
      <c r="J11" s="3"/>
      <c r="K11" s="3"/>
    </row>
    <row r="12" spans="1:11" x14ac:dyDescent="0.2">
      <c r="A12" s="3"/>
      <c r="B12" s="9">
        <v>4</v>
      </c>
      <c r="C12" s="10">
        <v>600</v>
      </c>
      <c r="D12" s="10">
        <f>D11</f>
        <v>190</v>
      </c>
      <c r="E12" s="3"/>
      <c r="F12" s="3"/>
      <c r="G12" s="3"/>
      <c r="H12" s="3"/>
      <c r="I12" s="3"/>
      <c r="J12" s="3"/>
      <c r="K12" s="3"/>
    </row>
    <row r="13" spans="1:11" x14ac:dyDescent="0.2">
      <c r="A13" s="3"/>
      <c r="B13" s="9">
        <v>5</v>
      </c>
      <c r="C13" s="10">
        <v>600</v>
      </c>
      <c r="D13" s="10">
        <f>D12</f>
        <v>190</v>
      </c>
      <c r="E13" s="3"/>
      <c r="F13" s="3"/>
      <c r="G13" s="3"/>
      <c r="H13" s="3"/>
      <c r="I13" s="3"/>
      <c r="J13" s="3"/>
      <c r="K13" s="3"/>
    </row>
    <row r="14" spans="1:11" x14ac:dyDescent="0.2">
      <c r="A14" s="3"/>
      <c r="B14" s="9">
        <v>6</v>
      </c>
      <c r="C14" s="10">
        <v>926</v>
      </c>
      <c r="D14" s="10">
        <f>D13</f>
        <v>190</v>
      </c>
      <c r="E14" s="3"/>
      <c r="F14" s="3"/>
      <c r="G14" s="3"/>
      <c r="H14" s="3"/>
      <c r="I14" s="3"/>
      <c r="J14" s="3"/>
      <c r="K14" s="3"/>
    </row>
    <row r="15" spans="1:11" x14ac:dyDescent="0.2">
      <c r="A15" s="3"/>
      <c r="B15" s="9">
        <v>7</v>
      </c>
      <c r="C15" s="10">
        <v>-200</v>
      </c>
      <c r="D15" s="10">
        <v>0</v>
      </c>
      <c r="E15" s="3"/>
      <c r="F15" s="3"/>
      <c r="G15" s="3"/>
      <c r="H15" s="3"/>
      <c r="I15" s="3"/>
      <c r="J15" s="3"/>
      <c r="K15" s="3"/>
    </row>
    <row r="16" spans="1:11" x14ac:dyDescent="0.2">
      <c r="A16" s="3"/>
      <c r="B16" s="9"/>
      <c r="C16" s="11"/>
      <c r="D16" s="11"/>
      <c r="E16" s="3"/>
      <c r="F16" s="3"/>
      <c r="G16" s="3"/>
      <c r="H16" s="3"/>
      <c r="I16" s="3"/>
      <c r="J16" s="3"/>
      <c r="K16" s="3"/>
    </row>
    <row r="17" spans="1:13" x14ac:dyDescent="0.2">
      <c r="A17" s="60" t="s">
        <v>23</v>
      </c>
      <c r="B17" s="60"/>
      <c r="C17" s="60"/>
      <c r="D17" s="60"/>
      <c r="E17" s="60"/>
      <c r="F17" s="60"/>
      <c r="G17" s="60"/>
      <c r="H17" s="60"/>
      <c r="I17" s="60"/>
      <c r="J17" s="60"/>
      <c r="K17" s="4"/>
    </row>
    <row r="18" spans="1:13" x14ac:dyDescent="0.2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4"/>
    </row>
    <row r="19" spans="1:1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3" ht="13.5" thickBot="1" x14ac:dyDescent="0.25">
      <c r="A20" s="7" t="s">
        <v>12</v>
      </c>
      <c r="B20" s="7"/>
      <c r="C20" s="3"/>
      <c r="D20" s="7" t="s">
        <v>13</v>
      </c>
      <c r="E20" s="7"/>
      <c r="F20" s="3"/>
      <c r="G20" s="3"/>
      <c r="H20" s="3"/>
      <c r="I20" s="3"/>
      <c r="J20" s="3"/>
      <c r="K20" s="3"/>
    </row>
    <row r="21" spans="1:13" ht="12.75" customHeight="1" x14ac:dyDescent="0.2">
      <c r="A21" s="6"/>
      <c r="B21" s="6"/>
      <c r="C21" s="3"/>
      <c r="D21" s="6"/>
      <c r="E21" s="6"/>
      <c r="F21" s="57"/>
      <c r="G21" s="57"/>
      <c r="H21" s="57"/>
      <c r="I21" s="57"/>
      <c r="J21" s="57"/>
      <c r="K21" s="12"/>
    </row>
    <row r="22" spans="1:13" x14ac:dyDescent="0.2">
      <c r="A22" s="6" t="s">
        <v>3</v>
      </c>
      <c r="B22" s="13">
        <v>0.12</v>
      </c>
      <c r="C22" s="3"/>
      <c r="D22" s="6" t="s">
        <v>3</v>
      </c>
      <c r="E22" s="13">
        <v>0.18</v>
      </c>
      <c r="F22" s="57"/>
      <c r="G22" s="57"/>
      <c r="H22" s="57"/>
      <c r="I22" s="57"/>
      <c r="J22" s="57"/>
      <c r="K22" s="12"/>
    </row>
    <row r="23" spans="1:13" x14ac:dyDescent="0.2">
      <c r="A23" s="6"/>
      <c r="B23" s="6"/>
      <c r="C23" s="3"/>
      <c r="D23" s="6"/>
      <c r="E23" s="6"/>
      <c r="F23" s="57"/>
      <c r="G23" s="57"/>
      <c r="H23" s="57"/>
      <c r="I23" s="57"/>
      <c r="J23" s="57"/>
      <c r="K23" s="12"/>
    </row>
    <row r="24" spans="1:13" ht="14.25" x14ac:dyDescent="0.25">
      <c r="A24" s="6" t="s">
        <v>19</v>
      </c>
      <c r="B24" s="14">
        <f>C8+NPV($B$22,C9:C15)</f>
        <v>226.96359246819031</v>
      </c>
      <c r="C24" s="3"/>
      <c r="D24" s="6" t="s">
        <v>19</v>
      </c>
      <c r="E24" s="14">
        <f>C8+NPV($E$22,C9:C15)</f>
        <v>18.23619211236246</v>
      </c>
      <c r="F24" s="57"/>
      <c r="G24" s="57"/>
      <c r="H24" s="57"/>
      <c r="I24" s="57"/>
      <c r="J24" s="57"/>
      <c r="K24" s="12"/>
    </row>
    <row r="25" spans="1:13" x14ac:dyDescent="0.2">
      <c r="A25" s="6"/>
      <c r="B25" s="15"/>
      <c r="C25" s="3"/>
      <c r="D25" s="6"/>
      <c r="E25" s="15"/>
      <c r="F25" s="12"/>
      <c r="G25" s="12"/>
      <c r="H25" s="12"/>
      <c r="I25" s="12"/>
      <c r="J25" s="12"/>
      <c r="K25" s="12"/>
    </row>
    <row r="26" spans="1:13" ht="14.25" x14ac:dyDescent="0.25">
      <c r="A26" s="6" t="s">
        <v>20</v>
      </c>
      <c r="B26" s="14">
        <f>D8+NPV($B$22,D9:D15)</f>
        <v>206.16739146924169</v>
      </c>
      <c r="C26" s="3"/>
      <c r="D26" s="6" t="s">
        <v>20</v>
      </c>
      <c r="E26" s="14">
        <f>D8+NPV($E$22,D9:D15)</f>
        <v>89.544486422847967</v>
      </c>
      <c r="F26" s="12"/>
      <c r="G26" s="12"/>
      <c r="H26" s="12"/>
      <c r="I26" s="12"/>
      <c r="J26" s="12"/>
      <c r="K26" s="3"/>
    </row>
    <row r="27" spans="1:13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3" ht="12.75" customHeight="1" x14ac:dyDescent="0.2">
      <c r="A28" s="56" t="str">
        <f>'[1]Build a Model'!$A$30</f>
        <v>At a cost of capital of 12%, Project A should be selected.  However, if the cost of capital rises to 18%, then the choice is reversed, and Project B should be accepted.</v>
      </c>
      <c r="B28" s="56"/>
      <c r="C28" s="56"/>
      <c r="D28" s="56"/>
      <c r="E28" s="56"/>
      <c r="F28" s="56"/>
      <c r="G28" s="56"/>
      <c r="H28" s="56"/>
      <c r="I28" s="56"/>
      <c r="J28" s="56"/>
      <c r="K28" s="16"/>
    </row>
    <row r="29" spans="1:13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16"/>
    </row>
    <row r="30" spans="1:13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3" x14ac:dyDescent="0.2">
      <c r="A31" s="5" t="s">
        <v>5</v>
      </c>
      <c r="B31" s="3"/>
      <c r="C31" s="3"/>
      <c r="D31" s="3"/>
      <c r="E31" s="3"/>
      <c r="F31" s="3"/>
      <c r="G31" s="3"/>
      <c r="H31" s="3"/>
      <c r="I31" s="3"/>
      <c r="J31" s="3"/>
      <c r="K31" s="3"/>
      <c r="M31" s="2"/>
    </row>
    <row r="32" spans="1:13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customHeight="1" x14ac:dyDescent="0.2">
      <c r="A33" s="57" t="s">
        <v>14</v>
      </c>
      <c r="B33" s="57"/>
      <c r="C33" s="57"/>
      <c r="D33" s="57"/>
      <c r="E33" s="57"/>
      <c r="F33" s="57"/>
      <c r="G33" s="57"/>
      <c r="H33" s="57"/>
      <c r="I33" s="57"/>
      <c r="J33" s="57"/>
      <c r="K33" s="12"/>
    </row>
    <row r="34" spans="1:1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12"/>
    </row>
    <row r="35" spans="1:1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"/>
      <c r="B36" s="17" t="s">
        <v>0</v>
      </c>
      <c r="C36" s="18" t="s">
        <v>1</v>
      </c>
      <c r="D36" s="19"/>
      <c r="E36" s="19" t="s">
        <v>27</v>
      </c>
      <c r="F36" s="19"/>
      <c r="G36" s="19"/>
      <c r="H36" s="19"/>
      <c r="I36" s="19"/>
      <c r="J36" s="19"/>
      <c r="K36" s="3"/>
    </row>
    <row r="37" spans="1:11" x14ac:dyDescent="0.2">
      <c r="A37" s="20"/>
      <c r="B37" s="21">
        <f>B24</f>
        <v>226.96359246819031</v>
      </c>
      <c r="C37" s="22">
        <f>B26</f>
        <v>206.16739146924169</v>
      </c>
      <c r="D37" s="19"/>
      <c r="E37" s="19"/>
      <c r="F37" s="19"/>
      <c r="G37" s="19"/>
      <c r="H37" s="19"/>
      <c r="I37" s="19"/>
      <c r="J37" s="19"/>
      <c r="K37" s="3"/>
    </row>
    <row r="38" spans="1:11" x14ac:dyDescent="0.2">
      <c r="A38" s="23">
        <v>0</v>
      </c>
      <c r="B38" s="24">
        <v>951</v>
      </c>
      <c r="C38" s="61">
        <v>565</v>
      </c>
      <c r="D38" s="19"/>
      <c r="E38" s="19"/>
      <c r="F38" s="19"/>
      <c r="G38" s="19"/>
      <c r="H38" s="19"/>
      <c r="I38" s="19"/>
      <c r="J38" s="19"/>
      <c r="K38" s="3"/>
    </row>
    <row r="39" spans="1:11" x14ac:dyDescent="0.2">
      <c r="A39" s="25">
        <v>0.02</v>
      </c>
      <c r="B39" s="26">
        <v>790.31</v>
      </c>
      <c r="C39" s="62">
        <v>489.27186923117551</v>
      </c>
      <c r="D39" s="19"/>
      <c r="E39" s="19"/>
      <c r="F39" s="19"/>
      <c r="G39" s="19"/>
      <c r="H39" s="19"/>
      <c r="I39" s="19"/>
      <c r="J39" s="19"/>
      <c r="K39" s="3"/>
    </row>
    <row r="40" spans="1:11" x14ac:dyDescent="0.2">
      <c r="A40" s="25">
        <v>0.04</v>
      </c>
      <c r="B40" s="26">
        <v>648.61</v>
      </c>
      <c r="C40" s="62">
        <v>421.0060027818065</v>
      </c>
      <c r="D40" s="19"/>
      <c r="E40" s="19"/>
      <c r="F40" s="19"/>
      <c r="G40" s="19"/>
      <c r="H40" s="19"/>
      <c r="I40" s="19"/>
      <c r="J40" s="19"/>
      <c r="K40" s="3"/>
    </row>
    <row r="41" spans="1:11" x14ac:dyDescent="0.2">
      <c r="A41" s="25">
        <v>0.06</v>
      </c>
      <c r="B41" s="26">
        <v>523.41</v>
      </c>
      <c r="C41" s="62">
        <v>359.29162194102389</v>
      </c>
      <c r="D41" s="19"/>
      <c r="E41" s="19"/>
      <c r="F41" s="19"/>
      <c r="G41" s="19"/>
      <c r="H41" s="19"/>
      <c r="I41" s="19"/>
      <c r="J41" s="19"/>
      <c r="K41" s="3"/>
    </row>
    <row r="42" spans="1:11" x14ac:dyDescent="0.2">
      <c r="A42" s="25">
        <v>0.08</v>
      </c>
      <c r="B42" s="26">
        <v>412.58</v>
      </c>
      <c r="C42" s="62">
        <v>303.34713615262604</v>
      </c>
      <c r="D42" s="19"/>
      <c r="E42" s="19"/>
      <c r="F42" s="19"/>
      <c r="G42" s="19"/>
      <c r="H42" s="19"/>
      <c r="I42" s="19"/>
      <c r="J42" s="19"/>
      <c r="K42" s="3"/>
    </row>
    <row r="43" spans="1:11" x14ac:dyDescent="0.2">
      <c r="A43" s="25">
        <v>0.1</v>
      </c>
      <c r="B43" s="26">
        <v>314.27999999999997</v>
      </c>
      <c r="C43" s="62">
        <v>252.49953289782275</v>
      </c>
      <c r="D43" s="19"/>
      <c r="E43" s="19"/>
      <c r="F43" s="19"/>
      <c r="G43" s="19"/>
      <c r="H43" s="19"/>
      <c r="I43" s="19"/>
      <c r="J43" s="19"/>
      <c r="K43" s="3"/>
    </row>
    <row r="44" spans="1:11" x14ac:dyDescent="0.2">
      <c r="A44" s="25">
        <v>0.12</v>
      </c>
      <c r="B44" s="26">
        <v>226.96</v>
      </c>
      <c r="C44" s="62">
        <v>206.16739146924169</v>
      </c>
      <c r="D44" s="19"/>
      <c r="E44" s="19"/>
      <c r="F44" s="19"/>
      <c r="G44" s="19"/>
      <c r="H44" s="19"/>
      <c r="I44" s="19"/>
      <c r="J44" s="19"/>
      <c r="K44" s="3"/>
    </row>
    <row r="45" spans="1:11" x14ac:dyDescent="0.2">
      <c r="A45" s="25">
        <v>0.14000000000000001</v>
      </c>
      <c r="B45" s="26">
        <v>149.27000000000001</v>
      </c>
      <c r="C45" s="62">
        <v>163.84682814307632</v>
      </c>
      <c r="D45" s="19"/>
      <c r="E45" s="19"/>
      <c r="F45" s="19"/>
      <c r="G45" s="19"/>
      <c r="H45" s="19"/>
      <c r="I45" s="19"/>
      <c r="J45" s="19"/>
      <c r="K45" s="3"/>
    </row>
    <row r="46" spans="1:11" x14ac:dyDescent="0.2">
      <c r="A46" s="25">
        <v>0.16</v>
      </c>
      <c r="B46" s="26">
        <v>80.03</v>
      </c>
      <c r="C46" s="62">
        <v>125.09982258244395</v>
      </c>
      <c r="D46" s="19"/>
      <c r="E46" s="19"/>
      <c r="F46" s="19"/>
      <c r="G46" s="19"/>
      <c r="H46" s="19"/>
      <c r="I46" s="19"/>
      <c r="J46" s="19"/>
      <c r="K46" s="3"/>
    </row>
    <row r="47" spans="1:11" x14ac:dyDescent="0.2">
      <c r="A47" s="25">
        <v>0.18</v>
      </c>
      <c r="B47" s="26">
        <v>18.239999999999998</v>
      </c>
      <c r="C47" s="62">
        <v>89.544486422847967</v>
      </c>
      <c r="D47" s="19"/>
      <c r="E47" s="19"/>
      <c r="F47" s="19"/>
      <c r="G47" s="19"/>
      <c r="H47" s="19"/>
      <c r="I47" s="19"/>
      <c r="J47" s="19"/>
      <c r="K47" s="3"/>
    </row>
    <row r="48" spans="1:11" x14ac:dyDescent="0.2">
      <c r="A48" s="25">
        <v>0.2</v>
      </c>
      <c r="B48" s="26">
        <v>-36.979999999999997</v>
      </c>
      <c r="C48" s="62">
        <v>56.846922153635205</v>
      </c>
      <c r="D48" s="19"/>
      <c r="E48" s="19"/>
      <c r="F48" s="19"/>
      <c r="G48" s="19"/>
      <c r="H48" s="19"/>
      <c r="I48" s="19"/>
      <c r="J48" s="19"/>
      <c r="K48" s="3"/>
    </row>
    <row r="49" spans="1:15" x14ac:dyDescent="0.2">
      <c r="A49" s="25">
        <v>0.22</v>
      </c>
      <c r="B49" s="26">
        <v>-86.39</v>
      </c>
      <c r="C49" s="62">
        <v>26.714389093547879</v>
      </c>
      <c r="D49" s="19"/>
      <c r="E49" s="19"/>
      <c r="F49" s="19"/>
      <c r="G49" s="19"/>
      <c r="H49" s="19"/>
      <c r="I49" s="19"/>
      <c r="J49" s="19"/>
      <c r="K49" s="3"/>
      <c r="O49" s="2"/>
    </row>
    <row r="50" spans="1:15" x14ac:dyDescent="0.2">
      <c r="A50" s="25">
        <v>0.24</v>
      </c>
      <c r="B50" s="26">
        <v>-130.65</v>
      </c>
      <c r="C50" s="62">
        <v>-1.1104523801968753</v>
      </c>
      <c r="D50" s="19"/>
      <c r="E50" s="19"/>
      <c r="F50" s="19"/>
      <c r="G50" s="19"/>
      <c r="H50" s="19"/>
      <c r="I50" s="19"/>
      <c r="J50" s="19"/>
      <c r="K50" s="3"/>
    </row>
    <row r="51" spans="1:15" x14ac:dyDescent="0.2">
      <c r="A51" s="25">
        <v>0.26</v>
      </c>
      <c r="B51" s="26">
        <v>-170.34</v>
      </c>
      <c r="C51" s="62">
        <v>-26.854403981760811</v>
      </c>
      <c r="D51" s="19"/>
      <c r="E51" s="19"/>
      <c r="F51" s="19"/>
      <c r="G51" s="19"/>
      <c r="H51" s="19"/>
      <c r="I51" s="19"/>
      <c r="J51" s="19"/>
      <c r="K51" s="3"/>
    </row>
    <row r="52" spans="1:15" x14ac:dyDescent="0.2">
      <c r="A52" s="25">
        <v>0.28000000000000003</v>
      </c>
      <c r="B52" s="26">
        <v>-205.97</v>
      </c>
      <c r="C52" s="62">
        <v>-50.717851193621755</v>
      </c>
      <c r="D52" s="19"/>
      <c r="E52" s="19"/>
      <c r="F52" s="19"/>
      <c r="G52" s="19"/>
      <c r="H52" s="19"/>
      <c r="I52" s="19"/>
      <c r="J52" s="19"/>
      <c r="K52" s="3"/>
    </row>
    <row r="53" spans="1:15" x14ac:dyDescent="0.2">
      <c r="A53" s="27">
        <v>0.3</v>
      </c>
      <c r="B53" s="28">
        <v>-237.98</v>
      </c>
      <c r="C53" s="63">
        <v>-72.878266987568907</v>
      </c>
      <c r="D53" s="3"/>
      <c r="E53" s="3"/>
      <c r="F53" s="3"/>
      <c r="G53" s="3"/>
      <c r="H53" s="3"/>
      <c r="I53" s="3"/>
      <c r="J53" s="3"/>
      <c r="K53" s="3"/>
    </row>
    <row r="54" spans="1:15" x14ac:dyDescent="0.2">
      <c r="A54" s="29"/>
      <c r="B54" s="30"/>
      <c r="C54" s="30"/>
      <c r="D54" s="3"/>
      <c r="E54" s="3"/>
      <c r="F54" s="3"/>
      <c r="G54" s="3"/>
      <c r="H54" s="3"/>
      <c r="I54" s="3"/>
      <c r="J54" s="3"/>
      <c r="K54" s="3"/>
      <c r="N54" s="2"/>
    </row>
    <row r="55" spans="1:15" x14ac:dyDescent="0.2">
      <c r="A55" s="5" t="s">
        <v>6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5" x14ac:dyDescent="0.2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5" ht="14.25" customHeight="1" x14ac:dyDescent="0.25">
      <c r="A57" s="3" t="s">
        <v>21</v>
      </c>
      <c r="B57" s="64">
        <f>IRR(C8:C15)</f>
        <v>0.18636090540398409</v>
      </c>
      <c r="C57" s="58"/>
      <c r="D57" s="59"/>
      <c r="E57" s="59"/>
      <c r="F57" s="59"/>
      <c r="G57" s="59"/>
      <c r="H57" s="59"/>
      <c r="I57" s="59"/>
      <c r="J57" s="59"/>
      <c r="K57" s="32"/>
    </row>
    <row r="58" spans="1:15" ht="14.25" x14ac:dyDescent="0.25">
      <c r="A58" s="3" t="s">
        <v>22</v>
      </c>
      <c r="B58" s="31">
        <f>IRR(D8:D15)</f>
        <v>0.23917105869027599</v>
      </c>
      <c r="C58" s="33"/>
      <c r="D58" s="34"/>
      <c r="E58" s="34"/>
      <c r="F58" s="34"/>
      <c r="G58" s="34"/>
      <c r="H58" s="34"/>
      <c r="I58" s="34"/>
      <c r="J58" s="34"/>
      <c r="K58" s="3"/>
    </row>
    <row r="59" spans="1:15" x14ac:dyDescent="0.2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5" x14ac:dyDescent="0.2">
      <c r="A60" s="5" t="s">
        <v>25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5" x14ac:dyDescent="0.2">
      <c r="A62" s="35" t="s">
        <v>0</v>
      </c>
      <c r="B62" s="36"/>
      <c r="C62" s="36"/>
      <c r="D62" s="36"/>
      <c r="E62" s="36"/>
      <c r="F62" s="36"/>
      <c r="G62" s="36"/>
      <c r="H62" s="3"/>
      <c r="I62" s="3"/>
      <c r="J62" s="3"/>
      <c r="K62" s="3"/>
    </row>
    <row r="63" spans="1:15" x14ac:dyDescent="0.2">
      <c r="A63" s="37"/>
      <c r="B63" s="38" t="s">
        <v>15</v>
      </c>
      <c r="C63" s="39">
        <v>0</v>
      </c>
      <c r="D63" s="39">
        <v>1</v>
      </c>
      <c r="E63" s="39">
        <v>2</v>
      </c>
      <c r="F63" s="39">
        <v>3</v>
      </c>
      <c r="G63" s="39">
        <v>4</v>
      </c>
      <c r="H63" s="40">
        <v>5</v>
      </c>
      <c r="I63" s="40">
        <v>6</v>
      </c>
      <c r="J63" s="40">
        <v>7</v>
      </c>
      <c r="K63" s="3"/>
    </row>
    <row r="64" spans="1:15" x14ac:dyDescent="0.2">
      <c r="A64" s="37"/>
      <c r="B64" s="38" t="s">
        <v>4</v>
      </c>
      <c r="C64" s="41">
        <f>C8</f>
        <v>-375</v>
      </c>
      <c r="D64" s="41">
        <f>C9</f>
        <v>-300</v>
      </c>
      <c r="E64" s="41">
        <f>C10</f>
        <v>-200</v>
      </c>
      <c r="F64" s="41">
        <f>C11</f>
        <v>-100</v>
      </c>
      <c r="G64" s="41">
        <f>C12</f>
        <v>600</v>
      </c>
      <c r="H64" s="42">
        <f>C13</f>
        <v>600</v>
      </c>
      <c r="I64" s="42">
        <f>C14</f>
        <v>926</v>
      </c>
      <c r="J64" s="42">
        <f>C15</f>
        <v>-200</v>
      </c>
      <c r="K64" s="3"/>
    </row>
    <row r="65" spans="1:11" x14ac:dyDescent="0.2">
      <c r="A65" s="37"/>
      <c r="B65" s="43" t="s">
        <v>16</v>
      </c>
      <c r="C65" s="44">
        <f>C64</f>
        <v>-375</v>
      </c>
      <c r="D65" s="44">
        <f>C64+D64</f>
        <v>-675</v>
      </c>
      <c r="E65" s="44">
        <f>C64+D64+E64</f>
        <v>-875</v>
      </c>
      <c r="F65" s="44">
        <f>C64+D64+E64+F64</f>
        <v>-975</v>
      </c>
      <c r="G65" s="44">
        <f>C64+D64+E64+F64+G64</f>
        <v>-375</v>
      </c>
      <c r="H65" s="44">
        <f>G65+H64</f>
        <v>225</v>
      </c>
      <c r="I65" s="44">
        <f>H65+I64</f>
        <v>1151</v>
      </c>
      <c r="J65" s="44">
        <f>I65+J64</f>
        <v>951</v>
      </c>
      <c r="K65" s="3"/>
    </row>
    <row r="66" spans="1:11" x14ac:dyDescent="0.2">
      <c r="A66" s="37"/>
      <c r="B66" s="43" t="s">
        <v>17</v>
      </c>
      <c r="C66" s="45">
        <f>PERCENTRANK(C65:J65,0,6)*J63</f>
        <v>4.6249979999999997</v>
      </c>
      <c r="D66" s="46"/>
      <c r="E66" s="47"/>
      <c r="F66" s="47"/>
      <c r="G66" s="47"/>
      <c r="H66" s="47"/>
      <c r="I66" s="47"/>
      <c r="J66" s="47"/>
      <c r="K66" s="3"/>
    </row>
    <row r="67" spans="1:11" x14ac:dyDescent="0.2">
      <c r="A67" s="36"/>
      <c r="B67" s="48"/>
      <c r="C67" s="49"/>
      <c r="D67" s="3"/>
      <c r="E67" s="50"/>
      <c r="F67" s="50"/>
      <c r="G67" s="50"/>
      <c r="H67" s="20"/>
      <c r="I67" s="20"/>
      <c r="J67" s="20"/>
      <c r="K67" s="3"/>
    </row>
    <row r="68" spans="1:11" x14ac:dyDescent="0.2">
      <c r="A68" s="35" t="s">
        <v>1</v>
      </c>
      <c r="B68" s="36"/>
      <c r="C68" s="36"/>
      <c r="D68" s="36"/>
      <c r="E68" s="36"/>
      <c r="F68" s="36"/>
      <c r="G68" s="36"/>
      <c r="H68" s="20"/>
      <c r="I68" s="20"/>
      <c r="J68" s="20"/>
      <c r="K68" s="3"/>
    </row>
    <row r="69" spans="1:11" x14ac:dyDescent="0.2">
      <c r="A69" s="36"/>
      <c r="B69" s="38" t="s">
        <v>15</v>
      </c>
      <c r="C69" s="39">
        <v>0</v>
      </c>
      <c r="D69" s="39">
        <v>1</v>
      </c>
      <c r="E69" s="39">
        <v>2</v>
      </c>
      <c r="F69" s="39">
        <v>3</v>
      </c>
      <c r="G69" s="39">
        <v>4</v>
      </c>
      <c r="H69" s="40">
        <v>5</v>
      </c>
      <c r="I69" s="40">
        <v>6</v>
      </c>
      <c r="J69" s="40">
        <v>7</v>
      </c>
      <c r="K69" s="3"/>
    </row>
    <row r="70" spans="1:11" x14ac:dyDescent="0.2">
      <c r="A70" s="36"/>
      <c r="B70" s="38" t="s">
        <v>4</v>
      </c>
      <c r="C70" s="41">
        <f>D8</f>
        <v>-575</v>
      </c>
      <c r="D70" s="41">
        <f>D9</f>
        <v>190</v>
      </c>
      <c r="E70" s="41">
        <f>D10</f>
        <v>190</v>
      </c>
      <c r="F70" s="41">
        <f>D11</f>
        <v>190</v>
      </c>
      <c r="G70" s="41">
        <f>D12</f>
        <v>190</v>
      </c>
      <c r="H70" s="42">
        <f>D13</f>
        <v>190</v>
      </c>
      <c r="I70" s="42">
        <f>D14</f>
        <v>190</v>
      </c>
      <c r="J70" s="42">
        <f>D15</f>
        <v>0</v>
      </c>
      <c r="K70" s="3"/>
    </row>
    <row r="71" spans="1:11" x14ac:dyDescent="0.2">
      <c r="A71" s="36"/>
      <c r="B71" s="43" t="s">
        <v>16</v>
      </c>
      <c r="C71" s="44">
        <f>C70</f>
        <v>-575</v>
      </c>
      <c r="D71" s="44">
        <f>C71+D70</f>
        <v>-385</v>
      </c>
      <c r="E71" s="44">
        <f>D71+E70</f>
        <v>-195</v>
      </c>
      <c r="F71" s="44">
        <f>E71+F70</f>
        <v>-5</v>
      </c>
      <c r="G71" s="44">
        <f>F71+G70</f>
        <v>185</v>
      </c>
      <c r="H71" s="44">
        <f>G71+H70</f>
        <v>375</v>
      </c>
      <c r="I71" s="44">
        <f>H71+I70</f>
        <v>565</v>
      </c>
      <c r="J71" s="44">
        <f>I71+J70</f>
        <v>565</v>
      </c>
      <c r="K71" s="3"/>
    </row>
    <row r="72" spans="1:11" x14ac:dyDescent="0.2">
      <c r="A72" s="36"/>
      <c r="B72" s="43" t="s">
        <v>17</v>
      </c>
      <c r="C72" s="45">
        <f>PERCENTRANK(C71:J71,0,6)*J69</f>
        <v>3.0263100000000001</v>
      </c>
      <c r="D72" s="46"/>
      <c r="E72" s="50"/>
      <c r="F72" s="50"/>
      <c r="G72" s="50"/>
      <c r="H72" s="3"/>
      <c r="I72" s="3"/>
      <c r="J72" s="3"/>
      <c r="K72" s="3"/>
    </row>
    <row r="73" spans="1:11" x14ac:dyDescent="0.2">
      <c r="A73" s="36"/>
      <c r="B73" s="48"/>
      <c r="C73" s="49"/>
      <c r="D73" s="3"/>
      <c r="E73" s="50"/>
      <c r="F73" s="50"/>
      <c r="G73" s="50"/>
      <c r="H73" s="3"/>
      <c r="I73" s="3"/>
      <c r="J73" s="3"/>
      <c r="K73" s="3"/>
    </row>
    <row r="74" spans="1:11" x14ac:dyDescent="0.2">
      <c r="A74" s="5" t="s">
        <v>26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">
      <c r="A76" s="3" t="s">
        <v>7</v>
      </c>
      <c r="B76" s="3"/>
      <c r="C76" s="3"/>
      <c r="D76" s="51">
        <f>NPV(B22,C9:C15)</f>
        <v>601.96359246819031</v>
      </c>
      <c r="E76" s="3"/>
      <c r="F76" s="3"/>
      <c r="G76" s="3"/>
      <c r="H76" s="3"/>
      <c r="I76" s="3"/>
      <c r="J76" s="3"/>
      <c r="K76" s="3"/>
    </row>
    <row r="77" spans="1:11" x14ac:dyDescent="0.2">
      <c r="A77" s="3" t="s">
        <v>8</v>
      </c>
      <c r="B77" s="3"/>
      <c r="C77" s="3"/>
      <c r="D77" s="52">
        <f>D76/-C8</f>
        <v>1.6052362465818408</v>
      </c>
      <c r="E77" s="3"/>
      <c r="F77" s="3"/>
      <c r="G77" s="3"/>
      <c r="H77" s="3"/>
      <c r="I77" s="3"/>
      <c r="J77" s="3"/>
      <c r="K77" s="3"/>
    </row>
    <row r="78" spans="1:1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">
      <c r="A79" s="3" t="s">
        <v>9</v>
      </c>
      <c r="B79" s="3"/>
      <c r="C79" s="3"/>
      <c r="D79" s="51">
        <f>NPV(B22,D9:D15)</f>
        <v>781.16739146924169</v>
      </c>
      <c r="E79" s="3"/>
      <c r="F79" s="3"/>
      <c r="G79" s="3"/>
      <c r="H79" s="3"/>
      <c r="I79" s="3"/>
      <c r="J79" s="3"/>
      <c r="K79" s="3"/>
    </row>
    <row r="80" spans="1:11" x14ac:dyDescent="0.2">
      <c r="A80" s="3" t="s">
        <v>10</v>
      </c>
      <c r="B80" s="3"/>
      <c r="C80" s="3"/>
      <c r="D80" s="52">
        <f>D79/-D8</f>
        <v>1.3585519851638985</v>
      </c>
      <c r="E80" s="3"/>
      <c r="F80" s="3"/>
      <c r="G80" s="3"/>
      <c r="H80" s="3"/>
      <c r="I80" s="3"/>
      <c r="J80" s="3"/>
      <c r="K80" s="3"/>
    </row>
    <row r="81" spans="1:1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</sheetData>
  <mergeCells count="6">
    <mergeCell ref="A28:J29"/>
    <mergeCell ref="A33:J34"/>
    <mergeCell ref="C57:J57"/>
    <mergeCell ref="A4:J4"/>
    <mergeCell ref="A17:J18"/>
    <mergeCell ref="F21:J24"/>
  </mergeCells>
  <phoneticPr fontId="0" type="noConversion"/>
  <pageMargins left="0.5" right="0.5" top="1" bottom="1" header="0.5" footer="0.5"/>
  <pageSetup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 a 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Budgeting Basics, Build a Model</dc:title>
  <dc:subject>Build a Model</dc:subject>
  <dc:creator>Christopher Buzzard and Mike Ehrhardt</dc:creator>
  <cp:lastModifiedBy>HP</cp:lastModifiedBy>
  <cp:lastPrinted>1999-10-26T19:10:15Z</cp:lastPrinted>
  <dcterms:created xsi:type="dcterms:W3CDTF">1999-10-15T03:29:36Z</dcterms:created>
  <dcterms:modified xsi:type="dcterms:W3CDTF">2019-11-24T05:25:43Z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